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 yWindow="708" windowWidth="14328" windowHeight="10080" tabRatio="763" activeTab="0"/>
  </bookViews>
  <sheets>
    <sheet name="Seasonal EE" sheetId="1" r:id="rId1"/>
  </sheets>
  <definedNames>
    <definedName name="_xlnm.Print_Area" localSheetId="0">'Seasonal EE'!$A$1:$C$27</definedName>
  </definedNames>
  <calcPr fullCalcOnLoad="1"/>
</workbook>
</file>

<file path=xl/sharedStrings.xml><?xml version="1.0" encoding="utf-8"?>
<sst xmlns="http://schemas.openxmlformats.org/spreadsheetml/2006/main" count="46" uniqueCount="40">
  <si>
    <t>Benefit Earned</t>
  </si>
  <si>
    <t>Pension Adjustment</t>
  </si>
  <si>
    <t xml:space="preserve">Accrual Rate </t>
  </si>
  <si>
    <t>Max for year</t>
  </si>
  <si>
    <t>Annualized Salary</t>
  </si>
  <si>
    <t xml:space="preserve"> </t>
  </si>
  <si>
    <t>Start Date for current year</t>
  </si>
  <si>
    <t>End Date for current year</t>
  </si>
  <si>
    <t>Maximum PA</t>
  </si>
  <si>
    <t>days in year</t>
  </si>
  <si>
    <t>Pensionable Service for Year</t>
  </si>
  <si>
    <t>Actual Pensionable Salary for Year</t>
  </si>
  <si>
    <t>Hired before January 1, 1993? (N or Y)</t>
  </si>
  <si>
    <t>This calculates the annualized salary for the member.</t>
  </si>
  <si>
    <t>This is the Pension Adjustment to report for the member.</t>
  </si>
  <si>
    <t>This is the Benefit Earned for the member</t>
  </si>
  <si>
    <t>If the member terminated or is on leave or layoff at year end, enter the termination date or leave or layoff date.</t>
  </si>
  <si>
    <t>Name:</t>
  </si>
  <si>
    <t>Actual Hours Worked during Year</t>
  </si>
  <si>
    <t>Enter information in the highlighted boxes only.</t>
  </si>
  <si>
    <t>The above calculation pertains to the Municipal Employees' Pension Plan only and assumes the information entered by the user is correct.  The Employer is responsible for ensuring the accuracy of the Pension Adjustments reported on a member’s T4 and this calculation is a guide only.</t>
  </si>
  <si>
    <t>Potential Hours in year</t>
  </si>
  <si>
    <t>Enter member's pensionable salary for year.</t>
  </si>
  <si>
    <t>If member was hired before January 1, 1993, enter Y; if member was hired after December 31, 1992, enter N.</t>
  </si>
  <si>
    <t>YMPE =</t>
  </si>
  <si>
    <t>Max for period</t>
  </si>
  <si>
    <t>This calculates the total potential hours in a year, based on the start and end dates.</t>
  </si>
  <si>
    <t>This is the accrual rate for a General member.</t>
  </si>
  <si>
    <t>This is the calculated pensionable service for the year.</t>
  </si>
  <si>
    <t>N</t>
  </si>
  <si>
    <t>Y</t>
  </si>
  <si>
    <t>General Member?</t>
  </si>
  <si>
    <t>Update Yellow Cells Below</t>
  </si>
  <si>
    <t>Based on calendar</t>
  </si>
  <si>
    <t>Based on hours</t>
  </si>
  <si>
    <t>Salary Equivalent</t>
  </si>
  <si>
    <t>Warnings must be updated to the proper years for C7 and C8</t>
  </si>
  <si>
    <t>2022 Pension Adjustment Calculation for Seasonal Employees</t>
  </si>
  <si>
    <t>If member is a new employee, enter employee's enrolment date.  If member is returning from leave or layoff, enter the start date of January 1 of the current year.</t>
  </si>
  <si>
    <t>Enter number of pensionable hours for which member was paid during year.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</si>
</sst>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 #,##0.0000_);_(* \(#,##0.0000\);_(* &quot;-&quot;??_);_(@_)"/>
    <numFmt numFmtId="167" formatCode="dd\-mmm\-yyyy"/>
    <numFmt numFmtId="168" formatCode="000\ 000\ 000"/>
  </numFmts>
  <fonts count="42">
    <font>
      <sz val="12"/>
      <name val="Times New Roman"/>
      <family val="0"/>
    </font>
    <font>
      <sz val="11"/>
      <color indexed="8"/>
      <name val="Calibri"/>
      <family val="2"/>
    </font>
    <font>
      <sz val="8"/>
      <name val="Times New Roman"/>
      <family val="1"/>
    </font>
    <font>
      <sz val="11"/>
      <name val="Times New Roman"/>
      <family val="1"/>
    </font>
    <font>
      <sz val="11"/>
      <color indexed="10"/>
      <name val="Times New Roman"/>
      <family val="1"/>
    </font>
    <font>
      <b/>
      <sz val="14"/>
      <name val="Times New Roman"/>
      <family val="1"/>
    </font>
    <font>
      <sz val="14"/>
      <name val="Times New Roman"/>
      <family val="1"/>
    </font>
    <font>
      <b/>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Alignment="1">
      <alignment/>
    </xf>
    <xf numFmtId="0" fontId="3" fillId="0" borderId="0" xfId="0" applyFont="1" applyBorder="1" applyAlignment="1">
      <alignment wrapText="1"/>
    </xf>
    <xf numFmtId="0" fontId="3" fillId="0" borderId="0" xfId="0" applyFont="1" applyAlignment="1">
      <alignment wrapText="1"/>
    </xf>
    <xf numFmtId="0" fontId="3" fillId="33" borderId="0" xfId="0" applyFont="1" applyFill="1" applyAlignment="1">
      <alignment wrapText="1"/>
    </xf>
    <xf numFmtId="0" fontId="4" fillId="0" borderId="0" xfId="0" applyFont="1" applyAlignment="1">
      <alignment wrapText="1"/>
    </xf>
    <xf numFmtId="2" fontId="3" fillId="0" borderId="0" xfId="0" applyNumberFormat="1" applyFont="1" applyAlignment="1">
      <alignment wrapText="1"/>
    </xf>
    <xf numFmtId="15" fontId="3" fillId="0" borderId="0" xfId="0" applyNumberFormat="1" applyFont="1" applyAlignment="1">
      <alignment wrapText="1"/>
    </xf>
    <xf numFmtId="0" fontId="3" fillId="0" borderId="10" xfId="0" applyFont="1" applyBorder="1" applyAlignment="1">
      <alignment wrapText="1"/>
    </xf>
    <xf numFmtId="0" fontId="3" fillId="0" borderId="0" xfId="0" applyFont="1" applyFill="1" applyAlignment="1">
      <alignment wrapText="1"/>
    </xf>
    <xf numFmtId="0" fontId="3" fillId="0" borderId="10" xfId="0" applyFont="1" applyFill="1" applyBorder="1" applyAlignment="1">
      <alignment wrapText="1"/>
    </xf>
    <xf numFmtId="2" fontId="3" fillId="0" borderId="10" xfId="0" applyNumberFormat="1" applyFont="1" applyFill="1" applyBorder="1" applyAlignment="1">
      <alignment wrapText="1"/>
    </xf>
    <xf numFmtId="0" fontId="6" fillId="0" borderId="0" xfId="0" applyFont="1" applyAlignment="1">
      <alignment wrapText="1"/>
    </xf>
    <xf numFmtId="0" fontId="5" fillId="0" borderId="0" xfId="0" applyFont="1" applyAlignment="1">
      <alignment wrapText="1"/>
    </xf>
    <xf numFmtId="0" fontId="6" fillId="0" borderId="0" xfId="0" applyFont="1" applyAlignment="1">
      <alignment horizontal="right" wrapText="1"/>
    </xf>
    <xf numFmtId="0" fontId="5" fillId="0" borderId="0" xfId="0" applyFont="1" applyBorder="1" applyAlignment="1">
      <alignment wrapText="1"/>
    </xf>
    <xf numFmtId="165" fontId="6" fillId="0" borderId="0" xfId="42" applyNumberFormat="1" applyFont="1" applyFill="1" applyAlignment="1">
      <alignment wrapText="1"/>
    </xf>
    <xf numFmtId="164" fontId="6" fillId="0" borderId="0" xfId="42" applyFont="1" applyAlignment="1">
      <alignment wrapText="1"/>
    </xf>
    <xf numFmtId="166" fontId="6" fillId="0" borderId="0" xfId="42" applyNumberFormat="1" applyFont="1" applyAlignment="1">
      <alignment wrapText="1"/>
    </xf>
    <xf numFmtId="164" fontId="5" fillId="0" borderId="11" xfId="42" applyFont="1" applyBorder="1" applyAlignment="1">
      <alignment wrapText="1"/>
    </xf>
    <xf numFmtId="168" fontId="6" fillId="0" borderId="0" xfId="0" applyNumberFormat="1" applyFont="1" applyBorder="1" applyAlignment="1">
      <alignment wrapText="1"/>
    </xf>
    <xf numFmtId="165" fontId="6" fillId="0" borderId="0" xfId="42" applyNumberFormat="1" applyFont="1" applyAlignment="1">
      <alignment/>
    </xf>
    <xf numFmtId="164" fontId="6" fillId="0" borderId="0" xfId="42" applyNumberFormat="1" applyFont="1" applyFill="1" applyBorder="1" applyAlignment="1">
      <alignment wrapText="1"/>
    </xf>
    <xf numFmtId="0" fontId="3" fillId="0" borderId="0" xfId="0" applyFont="1" applyFill="1" applyBorder="1" applyAlignment="1">
      <alignment wrapText="1"/>
    </xf>
    <xf numFmtId="2" fontId="3" fillId="0" borderId="0" xfId="0" applyNumberFormat="1" applyFont="1" applyFill="1" applyBorder="1" applyAlignment="1">
      <alignment wrapText="1"/>
    </xf>
    <xf numFmtId="0" fontId="41" fillId="0" borderId="0" xfId="0" applyFont="1" applyAlignment="1">
      <alignment wrapText="1"/>
    </xf>
    <xf numFmtId="166" fontId="6" fillId="0" borderId="0" xfId="42" applyNumberFormat="1" applyFont="1" applyAlignment="1">
      <alignment horizontal="right" wrapText="1"/>
    </xf>
    <xf numFmtId="166" fontId="3" fillId="2" borderId="0" xfId="42" applyNumberFormat="1" applyFont="1" applyFill="1" applyAlignment="1">
      <alignment wrapText="1"/>
    </xf>
    <xf numFmtId="166" fontId="3" fillId="34" borderId="0" xfId="42" applyNumberFormat="1" applyFont="1" applyFill="1" applyAlignment="1">
      <alignment wrapText="1"/>
    </xf>
    <xf numFmtId="0" fontId="6" fillId="0" borderId="0" xfId="0" applyFont="1" applyFill="1" applyBorder="1" applyAlignment="1">
      <alignment horizontal="center" wrapText="1"/>
    </xf>
    <xf numFmtId="164" fontId="3" fillId="0" borderId="0" xfId="42" applyFont="1" applyFill="1" applyAlignment="1">
      <alignment wrapText="1"/>
    </xf>
    <xf numFmtId="164" fontId="3" fillId="34" borderId="0" xfId="42"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left"/>
    </xf>
    <xf numFmtId="0" fontId="3" fillId="0" borderId="0" xfId="0" applyFont="1" applyAlignment="1">
      <alignment/>
    </xf>
    <xf numFmtId="0" fontId="6" fillId="0" borderId="0"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6" fillId="32" borderId="10" xfId="0" applyFont="1" applyFill="1" applyBorder="1" applyAlignment="1" applyProtection="1">
      <alignment horizontal="right" wrapText="1"/>
      <protection locked="0"/>
    </xf>
    <xf numFmtId="15" fontId="6" fillId="32" borderId="10" xfId="0" applyNumberFormat="1" applyFont="1" applyFill="1" applyBorder="1" applyAlignment="1" applyProtection="1">
      <alignment horizontal="center" wrapText="1"/>
      <protection locked="0"/>
    </xf>
    <xf numFmtId="167" fontId="6" fillId="32" borderId="10" xfId="0" applyNumberFormat="1" applyFont="1" applyFill="1" applyBorder="1" applyAlignment="1" applyProtection="1">
      <alignment wrapText="1"/>
      <protection locked="0"/>
    </xf>
    <xf numFmtId="165" fontId="6" fillId="32" borderId="10" xfId="42" applyNumberFormat="1" applyFont="1" applyFill="1" applyBorder="1" applyAlignment="1" applyProtection="1">
      <alignment wrapText="1"/>
      <protection locked="0"/>
    </xf>
    <xf numFmtId="164" fontId="6" fillId="32" borderId="10" xfId="42" applyFont="1" applyFill="1" applyBorder="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9"/>
  <sheetViews>
    <sheetView tabSelected="1" zoomScale="85" zoomScaleNormal="85" zoomScalePageLayoutView="0" workbookViewId="0" topLeftCell="A1">
      <selection activeCell="A3" sqref="A3"/>
    </sheetView>
  </sheetViews>
  <sheetFormatPr defaultColWidth="9.00390625" defaultRowHeight="15.75"/>
  <cols>
    <col min="1" max="1" width="40.50390625" style="11" customWidth="1"/>
    <col min="2" max="2" width="16.00390625" style="2" customWidth="1"/>
    <col min="3" max="3" width="35.875" style="2" customWidth="1"/>
    <col min="4" max="4" width="63.75390625" style="2" customWidth="1"/>
    <col min="5" max="5" width="15.50390625" style="2" hidden="1" customWidth="1"/>
    <col min="6" max="6" width="12.50390625" style="2" hidden="1" customWidth="1"/>
    <col min="7" max="7" width="11.25390625" style="2" hidden="1" customWidth="1"/>
    <col min="8" max="8" width="14.625" style="2" hidden="1" customWidth="1"/>
    <col min="9" max="13" width="0" style="2" hidden="1" customWidth="1"/>
    <col min="14" max="14" width="10.00390625" style="2" hidden="1" customWidth="1"/>
    <col min="15" max="15" width="0" style="2" hidden="1" customWidth="1"/>
    <col min="16" max="16384" width="9.00390625" style="2" customWidth="1"/>
  </cols>
  <sheetData>
    <row r="1" spans="1:7" ht="18" customHeight="1">
      <c r="A1" s="35" t="s">
        <v>37</v>
      </c>
      <c r="B1" s="35"/>
      <c r="C1" s="35"/>
      <c r="F1" s="33" t="s">
        <v>32</v>
      </c>
      <c r="G1" s="32"/>
    </row>
    <row r="2" spans="1:2" ht="17.25">
      <c r="A2" s="11" t="s">
        <v>17</v>
      </c>
      <c r="B2" s="11"/>
    </row>
    <row r="3" spans="1:7" ht="17.25">
      <c r="A3" s="38"/>
      <c r="B3" s="19"/>
      <c r="C3" s="14"/>
      <c r="D3" s="1" t="s">
        <v>19</v>
      </c>
      <c r="E3" s="1"/>
      <c r="F3" s="2" t="s">
        <v>24</v>
      </c>
      <c r="G3" s="30">
        <v>64900</v>
      </c>
    </row>
    <row r="4" spans="1:7" ht="17.25">
      <c r="A4" s="13"/>
      <c r="B4" s="19"/>
      <c r="C4" s="14"/>
      <c r="D4" s="1"/>
      <c r="E4" s="1"/>
      <c r="F4" s="2" t="s">
        <v>8</v>
      </c>
      <c r="G4" s="30">
        <v>30180</v>
      </c>
    </row>
    <row r="5" spans="1:7" ht="17.25">
      <c r="A5" s="12"/>
      <c r="B5" s="11"/>
      <c r="F5" s="2" t="s">
        <v>9</v>
      </c>
      <c r="G5" s="3">
        <v>365</v>
      </c>
    </row>
    <row r="6" spans="1:7" ht="28.5">
      <c r="A6" s="11" t="s">
        <v>12</v>
      </c>
      <c r="B6" s="39" t="s">
        <v>29</v>
      </c>
      <c r="C6" s="4" t="str">
        <f>IF(OR(B6="Y",B6="N")," ","Error, Must Enter Y or N")</f>
        <v> </v>
      </c>
      <c r="D6" s="9" t="s">
        <v>23</v>
      </c>
      <c r="E6" s="22"/>
      <c r="F6" s="29" t="s">
        <v>35</v>
      </c>
      <c r="G6" s="30">
        <v>90860</v>
      </c>
    </row>
    <row r="7" spans="1:8" ht="30.75" customHeight="1">
      <c r="A7" s="11" t="s">
        <v>6</v>
      </c>
      <c r="B7" s="40">
        <v>44562</v>
      </c>
      <c r="C7" s="4" t="str">
        <f>IF(B7&lt;DATE(2022,1,1),"Error, Must be &gt; or = January 1, 2022"," ")</f>
        <v> </v>
      </c>
      <c r="D7" s="9" t="s">
        <v>38</v>
      </c>
      <c r="E7" s="22"/>
      <c r="F7" s="37" t="s">
        <v>36</v>
      </c>
      <c r="G7" s="37"/>
      <c r="H7" s="37"/>
    </row>
    <row r="8" spans="1:9" ht="28.5">
      <c r="A8" s="11" t="s">
        <v>7</v>
      </c>
      <c r="B8" s="40">
        <v>44926</v>
      </c>
      <c r="C8" s="4" t="str">
        <f>IF(B8&lt;B7,"Error, End Date Must be after Start Date",IF(B8&gt;DATE(2022,12,31),"Error, End Date Must be &lt; or = Dec 31, 2022"," "))</f>
        <v> </v>
      </c>
      <c r="D8" s="10" t="s">
        <v>16</v>
      </c>
      <c r="E8" s="23"/>
      <c r="F8" s="5">
        <v>365</v>
      </c>
      <c r="G8" s="26">
        <f>(+B14/B11)/G5*F8</f>
        <v>0</v>
      </c>
      <c r="H8" s="2" t="s">
        <v>25</v>
      </c>
      <c r="I8" s="34" t="s">
        <v>34</v>
      </c>
    </row>
    <row r="9" spans="2:9" ht="17.25">
      <c r="B9" s="11"/>
      <c r="D9" s="8"/>
      <c r="E9" s="8"/>
      <c r="G9" s="27">
        <f>(+(B8-DATE(2022,1,1))+1)/G5</f>
        <v>1</v>
      </c>
      <c r="H9" s="2" t="s">
        <v>3</v>
      </c>
      <c r="I9" s="34" t="s">
        <v>33</v>
      </c>
    </row>
    <row r="10" spans="1:5" ht="17.25">
      <c r="A10" s="11" t="s">
        <v>31</v>
      </c>
      <c r="B10" s="28" t="s">
        <v>30</v>
      </c>
      <c r="C10" s="4"/>
      <c r="D10" s="22"/>
      <c r="E10" s="22"/>
    </row>
    <row r="11" spans="1:5" ht="17.25">
      <c r="A11" s="11" t="s">
        <v>21</v>
      </c>
      <c r="B11" s="20">
        <f>+(+B8-B7+1)*1560/G5</f>
        <v>1560</v>
      </c>
      <c r="D11" s="9" t="s">
        <v>26</v>
      </c>
      <c r="E11" s="22"/>
    </row>
    <row r="12" spans="2:5" ht="17.25">
      <c r="B12" s="21"/>
      <c r="D12" s="8"/>
      <c r="E12" s="8"/>
    </row>
    <row r="13" spans="2:5" ht="17.25">
      <c r="B13" s="15"/>
      <c r="D13" s="8"/>
      <c r="E13" s="8"/>
    </row>
    <row r="14" spans="1:5" ht="22.5" customHeight="1">
      <c r="A14" s="11" t="s">
        <v>18</v>
      </c>
      <c r="B14" s="41"/>
      <c r="C14" s="4"/>
      <c r="D14" s="9" t="s">
        <v>39</v>
      </c>
      <c r="E14" s="22"/>
    </row>
    <row r="15" spans="1:5" ht="17.25">
      <c r="A15" s="11" t="s">
        <v>11</v>
      </c>
      <c r="B15" s="42"/>
      <c r="C15" s="4"/>
      <c r="D15" s="9" t="s">
        <v>22</v>
      </c>
      <c r="E15" s="22"/>
    </row>
    <row r="16" spans="1:5" ht="17.25">
      <c r="A16" s="11" t="s">
        <v>4</v>
      </c>
      <c r="B16" s="16">
        <f>IF(OR(B15=0,B19=0),0,+B15/B19)</f>
        <v>0</v>
      </c>
      <c r="C16" s="4" t="str">
        <f>IF(B16&gt;200000,"Warning, High Salary"," ")</f>
        <v> </v>
      </c>
      <c r="D16" s="9" t="s">
        <v>13</v>
      </c>
      <c r="E16" s="22"/>
    </row>
    <row r="17" spans="2:5" ht="17.25">
      <c r="B17" s="11"/>
      <c r="D17" s="8"/>
      <c r="E17" s="8"/>
    </row>
    <row r="18" spans="1:7" ht="17.25">
      <c r="A18" s="11" t="s">
        <v>2</v>
      </c>
      <c r="B18" s="25" t="str">
        <f>IF(AND($B$6="Y",$B$16&gt;$G$6),"1.3 &amp; 2","1.5")</f>
        <v>1.5</v>
      </c>
      <c r="C18" s="24" t="s">
        <v>5</v>
      </c>
      <c r="D18" s="9" t="s">
        <v>27</v>
      </c>
      <c r="E18" s="22"/>
      <c r="F18" s="29"/>
      <c r="G18" s="29"/>
    </row>
    <row r="19" spans="1:5" ht="17.25">
      <c r="A19" s="11" t="s">
        <v>10</v>
      </c>
      <c r="B19" s="17">
        <f>IF(G8&lt;G9,G8,G9)</f>
        <v>0</v>
      </c>
      <c r="C19" s="2" t="s">
        <v>5</v>
      </c>
      <c r="D19" s="7" t="s">
        <v>28</v>
      </c>
      <c r="E19" s="1"/>
    </row>
    <row r="21" spans="2:16" ht="15" customHeight="1">
      <c r="B21" s="11"/>
      <c r="O21" s="2" t="s">
        <v>5</v>
      </c>
      <c r="P21" s="2" t="s">
        <v>5</v>
      </c>
    </row>
    <row r="22" spans="1:16" ht="18" thickBot="1">
      <c r="A22" s="11" t="s">
        <v>0</v>
      </c>
      <c r="B22" s="16">
        <f>IF(B6="Y",MAX((0.013*G3*B19+(0.02*(B16-G3)*B19)),(0.015*B16*B19)),(0.015*B16*B19))</f>
        <v>0</v>
      </c>
      <c r="D22" s="7" t="s">
        <v>15</v>
      </c>
      <c r="E22" s="1"/>
      <c r="N22" s="6" t="s">
        <v>5</v>
      </c>
      <c r="O22" s="2" t="s">
        <v>5</v>
      </c>
      <c r="P22" s="2" t="s">
        <v>5</v>
      </c>
    </row>
    <row r="23" spans="1:5" ht="18" thickBot="1">
      <c r="A23" s="11" t="s">
        <v>1</v>
      </c>
      <c r="B23" s="18">
        <f>IF(ROUND(MIN((+(B22*9)-(600*B19)),G4),0)&lt;0,0,ROUND(MIN((+(B22*9)-(600*B19)),G4),0))</f>
        <v>0</v>
      </c>
      <c r="D23" s="7" t="s">
        <v>14</v>
      </c>
      <c r="E23" s="1"/>
    </row>
    <row r="25" spans="6:7" ht="17.25">
      <c r="F25" s="8"/>
      <c r="G25" s="29"/>
    </row>
    <row r="26" spans="1:3" ht="46.5" customHeight="1">
      <c r="A26" s="36" t="s">
        <v>20</v>
      </c>
      <c r="B26" s="36"/>
      <c r="C26" s="36"/>
    </row>
    <row r="29" ht="17.25">
      <c r="G29" s="31"/>
    </row>
  </sheetData>
  <sheetProtection password="F644" sheet="1" objects="1" scenarios="1" selectLockedCells="1"/>
  <mergeCells count="3">
    <mergeCell ref="A1:C1"/>
    <mergeCell ref="A26:C26"/>
    <mergeCell ref="F7:H7"/>
  </mergeCells>
  <printOptions/>
  <pageMargins left="0.75" right="0.75" top="1" bottom="1"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eireland</dc:creator>
  <cp:keywords/>
  <dc:description/>
  <cp:lastModifiedBy>Green, Steve PEBA</cp:lastModifiedBy>
  <cp:lastPrinted>2008-12-10T18:38:17Z</cp:lastPrinted>
  <dcterms:created xsi:type="dcterms:W3CDTF">2005-12-08T13:25:42Z</dcterms:created>
  <dcterms:modified xsi:type="dcterms:W3CDTF">2022-12-19T15:14:05Z</dcterms:modified>
  <cp:category/>
  <cp:version/>
  <cp:contentType/>
  <cp:contentStatus/>
</cp:coreProperties>
</file>